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ЕФЕСТ6\Desktop\ДОСААФ 4-й\ДОСААФ 4-й КОР.ТЕКУЩ\Смета 3\ВОР\"/>
    </mc:Choice>
  </mc:AlternateContent>
  <bookViews>
    <workbookView xWindow="480" yWindow="75" windowWidth="11340" windowHeight="9345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граф'!$9:$9</definedName>
    <definedName name="_xlnm.Print_Area" localSheetId="0">'Ведомость объемов работ 6 граф'!$A$1:$F$105</definedName>
  </definedNames>
  <calcPr calcId="152511"/>
</workbook>
</file>

<file path=xl/calcChain.xml><?xml version="1.0" encoding="utf-8"?>
<calcChain xmlns="http://schemas.openxmlformats.org/spreadsheetml/2006/main">
  <c r="D102" i="2" l="1"/>
  <c r="D98" i="2"/>
  <c r="D96" i="2"/>
  <c r="D91" i="2"/>
  <c r="D83" i="2"/>
  <c r="D82" i="2"/>
  <c r="D75" i="2"/>
  <c r="D66" i="2"/>
  <c r="D50" i="2"/>
  <c r="D45" i="2"/>
  <c r="D38" i="2"/>
  <c r="D28" i="2"/>
  <c r="D27" i="2"/>
</calcChain>
</file>

<file path=xl/sharedStrings.xml><?xml version="1.0" encoding="utf-8"?>
<sst xmlns="http://schemas.openxmlformats.org/spreadsheetml/2006/main" count="343" uniqueCount="265">
  <si>
    <t>№ пп</t>
  </si>
  <si>
    <t>Наименование</t>
  </si>
  <si>
    <t>Ед. изм.</t>
  </si>
  <si>
    <t>Кол.</t>
  </si>
  <si>
    <t>УТВЕРЖДАЮ</t>
  </si>
  <si>
    <t>Примечание</t>
  </si>
  <si>
    <t>_____________________</t>
  </si>
  <si>
    <t>Обоснование</t>
  </si>
  <si>
    <t xml:space="preserve">                           Раздел 1. Демонтажные работы</t>
  </si>
  <si>
    <t>Разборка покрытий полов: из плиток поливинилхлоридных</t>
  </si>
  <si>
    <t>100 м2 покрытия</t>
  </si>
  <si>
    <r>
      <t>2,99</t>
    </r>
    <r>
      <rPr>
        <i/>
        <sz val="10"/>
        <rFont val="Arial"/>
        <family val="2"/>
        <charset val="204"/>
      </rPr>
      <t xml:space="preserve">
299 / 100</t>
    </r>
  </si>
  <si>
    <t>ТЕРр57-2-2</t>
  </si>
  <si>
    <t>Разборка покрытий полов: цементных</t>
  </si>
  <si>
    <t>ТЕРр57-2-4</t>
  </si>
  <si>
    <t>Разборка оснований покрытия полов: простильных полов</t>
  </si>
  <si>
    <t>100 м2 основания</t>
  </si>
  <si>
    <r>
      <t>0,15</t>
    </r>
    <r>
      <rPr>
        <i/>
        <sz val="10"/>
        <rFont val="Arial"/>
        <family val="2"/>
        <charset val="204"/>
      </rPr>
      <t xml:space="preserve">
15 / 100</t>
    </r>
  </si>
  <si>
    <t>ТЕРр57-1-3</t>
  </si>
  <si>
    <t>Разборка оснований покрытия полов: лаг из досок и брусков</t>
  </si>
  <si>
    <t>ТЕРр57-1-2</t>
  </si>
  <si>
    <t>Устройство чистых перегородок: каркасных с обшивкой фанерой с двух сторон</t>
  </si>
  <si>
    <t>100 м2 перегородок (за вычетом проемов)</t>
  </si>
  <si>
    <r>
      <t>0,6832</t>
    </r>
    <r>
      <rPr>
        <i/>
        <sz val="10"/>
        <rFont val="Arial"/>
        <family val="2"/>
        <charset val="204"/>
      </rPr>
      <t xml:space="preserve">
68,32 / 100</t>
    </r>
  </si>
  <si>
    <t>ТЕР10-01-014-03</t>
  </si>
  <si>
    <t>Устройство чистых перегородок: каркасных с обшивкой фанерой с одной стороны (демонтаж)</t>
  </si>
  <si>
    <r>
      <t>0,0598</t>
    </r>
    <r>
      <rPr>
        <i/>
        <sz val="10"/>
        <rFont val="Arial"/>
        <family val="2"/>
        <charset val="204"/>
      </rPr>
      <t xml:space="preserve">
5,98 / 100</t>
    </r>
  </si>
  <si>
    <t>ТЕР10-01-014-04</t>
  </si>
  <si>
    <t>Устройство балконных светопрозрачных ограждений на основе алюминиевых профилей и перильных ограждений на основе стального каркаса (демонтаж)</t>
  </si>
  <si>
    <t>10 м2 витража</t>
  </si>
  <si>
    <r>
      <t>9,816</t>
    </r>
    <r>
      <rPr>
        <i/>
        <sz val="10"/>
        <rFont val="Arial"/>
        <family val="2"/>
        <charset val="204"/>
      </rPr>
      <t xml:space="preserve">
(12,27*8) / 10</t>
    </r>
  </si>
  <si>
    <t>ТЕР09-04-010-04</t>
  </si>
  <si>
    <t>Снятие оконных переплетов: остекленных</t>
  </si>
  <si>
    <t>100 м2 оконных переплетов</t>
  </si>
  <si>
    <r>
      <t>0,41208</t>
    </r>
    <r>
      <rPr>
        <i/>
        <sz val="10"/>
        <rFont val="Arial"/>
        <family val="2"/>
        <charset val="204"/>
      </rPr>
      <t xml:space="preserve">
(1,44*2,2+12*3,17) / 100</t>
    </r>
  </si>
  <si>
    <t>ТЕРр56-2-2</t>
  </si>
  <si>
    <t>Снятие подоконных досок: деревянных в каменных зданиях</t>
  </si>
  <si>
    <t>100 м2</t>
  </si>
  <si>
    <r>
      <t>0,06</t>
    </r>
    <r>
      <rPr>
        <i/>
        <sz val="10"/>
        <rFont val="Arial"/>
        <family val="2"/>
        <charset val="204"/>
      </rPr>
      <t xml:space="preserve">
(0,3*(1,54+12*1,54)) / 100</t>
    </r>
  </si>
  <si>
    <t>ТЕРр56-3-2</t>
  </si>
  <si>
    <t>Демонтаж оконных коробок: в каменных стенах с отбивкой штукатурки в откосах</t>
  </si>
  <si>
    <t>100 коробок</t>
  </si>
  <si>
    <r>
      <t>0,13</t>
    </r>
    <r>
      <rPr>
        <i/>
        <sz val="10"/>
        <rFont val="Arial"/>
        <family val="2"/>
        <charset val="204"/>
      </rPr>
      <t xml:space="preserve">
(12+1) / 100</t>
    </r>
  </si>
  <si>
    <t>ТЕРр56-1-1</t>
  </si>
  <si>
    <t>Снятие дверных полотен</t>
  </si>
  <si>
    <t>100 м2 дверных полотен</t>
  </si>
  <si>
    <r>
      <t>0,3385</t>
    </r>
    <r>
      <rPr>
        <i/>
        <sz val="10"/>
        <rFont val="Arial"/>
        <family val="2"/>
        <charset val="204"/>
      </rPr>
      <t xml:space="preserve">
(1,46*2,3*9+3,63*1) / 100</t>
    </r>
  </si>
  <si>
    <t>ТЕРр56-10-1</t>
  </si>
  <si>
    <t>Снятие наличников</t>
  </si>
  <si>
    <t>100 м наличников</t>
  </si>
  <si>
    <r>
      <t>0,606</t>
    </r>
    <r>
      <rPr>
        <i/>
        <sz val="10"/>
        <rFont val="Arial"/>
        <family val="2"/>
        <charset val="204"/>
      </rPr>
      <t xml:space="preserve">
((2,3*2+1,46)*10) / 100</t>
    </r>
  </si>
  <si>
    <t>ТЕРр56-11-1</t>
  </si>
  <si>
    <t>Демонтаж дверных коробок: в каменных стенах с отбивкой штукатурки в откосах</t>
  </si>
  <si>
    <r>
      <t>0,1</t>
    </r>
    <r>
      <rPr>
        <i/>
        <sz val="10"/>
        <rFont val="Arial"/>
        <family val="2"/>
        <charset val="204"/>
      </rPr>
      <t xml:space="preserve">
(9+1) / 100</t>
    </r>
  </si>
  <si>
    <t>ТЕРр56-9-1</t>
  </si>
  <si>
    <t>Монтаж: лотков, решеток, затворов из полосовой и тонколистовой стали (демонтаж)</t>
  </si>
  <si>
    <t>1 т конструкций</t>
  </si>
  <si>
    <r>
      <t>0,0504</t>
    </r>
    <r>
      <rPr>
        <i/>
        <sz val="10"/>
        <rFont val="Arial"/>
        <family val="2"/>
        <charset val="204"/>
      </rPr>
      <t xml:space="preserve">
1,46*2,3*0,015</t>
    </r>
  </si>
  <si>
    <t>ТЕР09-06-001-02</t>
  </si>
  <si>
    <t xml:space="preserve">                           Раздел 2. Прочие работы</t>
  </si>
  <si>
    <t>Затаривание строительного мусора в мешки</t>
  </si>
  <si>
    <t>1 т</t>
  </si>
  <si>
    <r>
      <t>35,54</t>
    </r>
    <r>
      <rPr>
        <i/>
        <sz val="10"/>
        <rFont val="Arial"/>
        <family val="2"/>
        <charset val="204"/>
      </rPr>
      <t xml:space="preserve">
29,560+68,32*0,015+98,16*0,05+0,0504</t>
    </r>
  </si>
  <si>
    <t>ТЕРр69-15-1</t>
  </si>
  <si>
    <t>Погрузочные работы при автомобильных перевозках: материалов, перевозимых в мешках и пакетах</t>
  </si>
  <si>
    <t>1 т груза</t>
  </si>
  <si>
    <t>ТССЦпг01-01-01-021</t>
  </si>
  <si>
    <t>Перевозка грузов автомобилями-самосвалами грузоподъемностью 10 т, работающих вне карьера, на расстояние: до 30 км I класс груза</t>
  </si>
  <si>
    <t>ТССЦпг03-21-01-030</t>
  </si>
  <si>
    <t xml:space="preserve">                           Раздел 3. Ремонтно-строительные работы</t>
  </si>
  <si>
    <t xml:space="preserve">                           ПОЛЫ</t>
  </si>
  <si>
    <t>Покрытие поверхностей грунтовкой глубокого проникновения: за 1 раз пола</t>
  </si>
  <si>
    <r>
      <t>4,293</t>
    </r>
    <r>
      <rPr>
        <i/>
        <sz val="10"/>
        <rFont val="Arial"/>
        <family val="2"/>
        <charset val="204"/>
      </rPr>
      <t xml:space="preserve">
(299+130,3) / 100</t>
    </r>
  </si>
  <si>
    <t>ТЕР15-04-006-03</t>
  </si>
  <si>
    <t>Грунтовка типа "BOLIX SG"</t>
  </si>
  <si>
    <t>кг</t>
  </si>
  <si>
    <t>101-2787</t>
  </si>
  <si>
    <t>Устройство стяжек: цементных толщиной 20 мм</t>
  </si>
  <si>
    <t>100 м2 стяжки</t>
  </si>
  <si>
    <t>ТЕР11-01-011-01</t>
  </si>
  <si>
    <t>Устройство стяжек: на каждые 5 мм изменения толщины стяжки добавлять или исключать к расценке 11-01-011-01</t>
  </si>
  <si>
    <t>ТЕР11-01-011-02</t>
  </si>
  <si>
    <t>Устройство стяжек: из выравнивающей смеси типа "Ветонит" 5000, толщиной 5 мм</t>
  </si>
  <si>
    <r>
      <t>1,303</t>
    </r>
    <r>
      <rPr>
        <i/>
        <sz val="10"/>
        <rFont val="Arial"/>
        <family val="2"/>
        <charset val="204"/>
      </rPr>
      <t xml:space="preserve">
130,3 / 100</t>
    </r>
  </si>
  <si>
    <t>ТЕР11-01-011-08</t>
  </si>
  <si>
    <t>Устройство стяжек: на каждый последующий слой толщиной 1 мм добавлять к расценке 11-01-011-08</t>
  </si>
  <si>
    <t>ТЕР11-01-011-10</t>
  </si>
  <si>
    <t>Устройство покрытий из плит керамогранитных размером: 40х40 см</t>
  </si>
  <si>
    <r>
      <t>4,293</t>
    </r>
    <r>
      <rPr>
        <i/>
        <sz val="10"/>
        <rFont val="Arial"/>
        <family val="2"/>
        <charset val="204"/>
      </rPr>
      <t xml:space="preserve">
429,3 / 100</t>
    </r>
  </si>
  <si>
    <t>ТЕР11-01-047-01</t>
  </si>
  <si>
    <t>Рейки деревянные 8х18 мм</t>
  </si>
  <si>
    <t>м3</t>
  </si>
  <si>
    <t>ТССЦ-203-0516</t>
  </si>
  <si>
    <r>
      <t>85,86</t>
    </r>
    <r>
      <rPr>
        <i/>
        <sz val="10"/>
        <rFont val="Arial"/>
        <family val="2"/>
        <charset val="204"/>
      </rPr>
      <t xml:space="preserve">
0,2*429,3</t>
    </r>
  </si>
  <si>
    <t>Устройство плинтусов: из плиток керамических</t>
  </si>
  <si>
    <t>100 м плинтуса</t>
  </si>
  <si>
    <r>
      <t>3,8356</t>
    </r>
    <r>
      <rPr>
        <i/>
        <sz val="10"/>
        <rFont val="Arial"/>
        <family val="2"/>
        <charset val="204"/>
      </rPr>
      <t xml:space="preserve">
383,56 / 100</t>
    </r>
  </si>
  <si>
    <t>ТЕР11-01-039-04</t>
  </si>
  <si>
    <t xml:space="preserve">                           СТЕНЫ</t>
  </si>
  <si>
    <t>Облицовка стен гипсокартонными листами на клее</t>
  </si>
  <si>
    <t>100 м2 отделываемой поверхности</t>
  </si>
  <si>
    <r>
      <t>4,052</t>
    </r>
    <r>
      <rPr>
        <i/>
        <sz val="10"/>
        <rFont val="Arial"/>
        <family val="2"/>
        <charset val="204"/>
      </rPr>
      <t xml:space="preserve">
405,2 / 100</t>
    </r>
  </si>
  <si>
    <t>ТЕР15-07-016-01</t>
  </si>
  <si>
    <t>Устройство перегородок высотой до 3 м в общественных зданиях с двусторонней обшивкой гипсокартонными листами или гипсоволокнистыми плитами: в один слой с изоляцией</t>
  </si>
  <si>
    <r>
      <t>1,722</t>
    </r>
    <r>
      <rPr>
        <i/>
        <sz val="10"/>
        <rFont val="Arial"/>
        <family val="2"/>
        <charset val="204"/>
      </rPr>
      <t xml:space="preserve">
172,2 / 100</t>
    </r>
  </si>
  <si>
    <t>ТЕР10-04-011-03</t>
  </si>
  <si>
    <t>Плиты из минеральной ваты на синтетическом связующем М-125 (ГОСТ 9573-96)</t>
  </si>
  <si>
    <r>
      <t>-8,868</t>
    </r>
    <r>
      <rPr>
        <i/>
        <sz val="10"/>
        <rFont val="Arial"/>
        <family val="2"/>
        <charset val="204"/>
      </rPr>
      <t xml:space="preserve">
-Ф5.р1</t>
    </r>
  </si>
  <si>
    <t>ТССЦ-104-0004</t>
  </si>
  <si>
    <t>Листы гипсокартонные ГКЛ 12,5 мм</t>
  </si>
  <si>
    <t>м2</t>
  </si>
  <si>
    <t>101-2509</t>
  </si>
  <si>
    <t>Плиты пенополистирольные М50</t>
  </si>
  <si>
    <r>
      <t>8,868</t>
    </r>
    <r>
      <rPr>
        <i/>
        <sz val="10"/>
        <rFont val="Arial"/>
        <family val="2"/>
        <charset val="204"/>
      </rPr>
      <t xml:space="preserve">
177,4*0,05*0+8,868</t>
    </r>
  </si>
  <si>
    <t>ТССЦ-104-0128</t>
  </si>
  <si>
    <t>Облицовка стен по системе «КНАУФ» по одинарному металлическому каркасу из потолочного профиля гипсоволокнистыми листами (С 663): двумя слоями с оконным проемом</t>
  </si>
  <si>
    <t>100 м2 стен (за вычетом проемов)</t>
  </si>
  <si>
    <r>
      <t>0,1421</t>
    </r>
    <r>
      <rPr>
        <i/>
        <sz val="10"/>
        <rFont val="Arial"/>
        <family val="2"/>
        <charset val="204"/>
      </rPr>
      <t xml:space="preserve">
14,21 / 100</t>
    </r>
  </si>
  <si>
    <t>ТЕР10-06-037-02</t>
  </si>
  <si>
    <t>Установка уголков ПВХ на клее</t>
  </si>
  <si>
    <t>100 п. м</t>
  </si>
  <si>
    <r>
      <t>0,406</t>
    </r>
    <r>
      <rPr>
        <i/>
        <sz val="10"/>
        <rFont val="Arial"/>
        <family val="2"/>
        <charset val="204"/>
      </rPr>
      <t xml:space="preserve">
(2,9*2*7) / 100</t>
    </r>
  </si>
  <si>
    <t>ТЕР10-01-036-01</t>
  </si>
  <si>
    <t>Уголок ПВХ, размером 25х25 мм</t>
  </si>
  <si>
    <t>п.м</t>
  </si>
  <si>
    <r>
      <t>-40,6</t>
    </r>
    <r>
      <rPr>
        <i/>
        <sz val="10"/>
        <rFont val="Arial"/>
        <family val="2"/>
        <charset val="204"/>
      </rPr>
      <t xml:space="preserve">
-Ф10.р1</t>
    </r>
  </si>
  <si>
    <t>101-5958</t>
  </si>
  <si>
    <t>Уголок алюминиевый 25х25</t>
  </si>
  <si>
    <t>м</t>
  </si>
  <si>
    <t>ТССЦ-201-8176</t>
  </si>
  <si>
    <t>Сплошное выравнивание внутренних поверхностей (однослойное оштукатуривание)из сухих растворных смесей толщиной до 10 мм: стен</t>
  </si>
  <si>
    <t>100 м2 оштукатуриваемой поверхности</t>
  </si>
  <si>
    <r>
      <t>8,4574</t>
    </r>
    <r>
      <rPr>
        <i/>
        <sz val="10"/>
        <rFont val="Arial"/>
        <family val="2"/>
        <charset val="204"/>
      </rPr>
      <t xml:space="preserve">
(405,2+172,2*2+44,63+37,3+14,21) / 100</t>
    </r>
  </si>
  <si>
    <t>ТЕР15-02-019-03</t>
  </si>
  <si>
    <r>
      <t>169,15</t>
    </r>
    <r>
      <rPr>
        <i/>
        <sz val="10"/>
        <rFont val="Arial"/>
        <family val="2"/>
        <charset val="204"/>
      </rPr>
      <t xml:space="preserve">
0,2*845,74</t>
    </r>
  </si>
  <si>
    <t>Окраска водно-дисперсионными акриловыми составами улучшенная: по сборным конструкциям стен, подготовленным под окраску</t>
  </si>
  <si>
    <t>100 м2 окрашиваемой поверхности</t>
  </si>
  <si>
    <r>
      <t>8,4574</t>
    </r>
    <r>
      <rPr>
        <i/>
        <sz val="10"/>
        <rFont val="Arial"/>
        <family val="2"/>
        <charset val="204"/>
      </rPr>
      <t xml:space="preserve">
(831,53+14,21) / 100</t>
    </r>
  </si>
  <si>
    <t>ТЕР15-04-007-03</t>
  </si>
  <si>
    <t xml:space="preserve">                           ПОТОЛКИ</t>
  </si>
  <si>
    <t>Перетирка штукатурки: внутренних помещений</t>
  </si>
  <si>
    <t>100 м2 перетертой поверхности</t>
  </si>
  <si>
    <t>ТЕРр61-26-1</t>
  </si>
  <si>
    <t>Устройство: подвесных потолков типа &lt;Армстронг&gt; по каркасу из оцинкованного профиля</t>
  </si>
  <si>
    <t>100 м2 поверхности облицовки</t>
  </si>
  <si>
    <t>ТЕР15-01-047-15</t>
  </si>
  <si>
    <t xml:space="preserve">                           ПРОЕМЫ ОКОННЫЕ</t>
  </si>
  <si>
    <t>Установка в жилых и общественных зданиях оконных блоков из ПВХ профилей: глухих с площадью проема более 2 м2</t>
  </si>
  <si>
    <t>100 м2 проемов</t>
  </si>
  <si>
    <r>
      <t>0,7011</t>
    </r>
    <r>
      <rPr>
        <i/>
        <sz val="10"/>
        <rFont val="Arial"/>
        <family val="2"/>
        <charset val="204"/>
      </rPr>
      <t xml:space="preserve">
70,11 / 100</t>
    </r>
  </si>
  <si>
    <t>ТЕР10-01-034-02</t>
  </si>
  <si>
    <t>Блок оконный пластиковый глухой, одностворчатый с однокамерным стеклопакетом (24 мм), площадью более 2 м2</t>
  </si>
  <si>
    <r>
      <t>-70,11</t>
    </r>
    <r>
      <rPr>
        <i/>
        <sz val="10"/>
        <rFont val="Arial"/>
        <family val="2"/>
        <charset val="204"/>
      </rPr>
      <t xml:space="preserve">
-Ф3.р1</t>
    </r>
  </si>
  <si>
    <t>203-0939</t>
  </si>
  <si>
    <t>Блок оконный пластиковый глухой, одностворчатый с двухкамерным стеклопакетом (32 мм), площадью более 2 м2</t>
  </si>
  <si>
    <r>
      <t>70,11</t>
    </r>
    <r>
      <rPr>
        <i/>
        <sz val="10"/>
        <rFont val="Arial"/>
        <family val="2"/>
        <charset val="204"/>
      </rPr>
      <t xml:space="preserve">
(2*2,169+1*2,279+1*2,147)*8</t>
    </r>
  </si>
  <si>
    <t>203-0944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</si>
  <si>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</t>
  </si>
  <si>
    <r>
      <t>0,2832</t>
    </r>
    <r>
      <rPr>
        <i/>
        <sz val="10"/>
        <rFont val="Arial"/>
        <family val="2"/>
        <charset val="204"/>
      </rPr>
      <t xml:space="preserve">
28,32 / 100</t>
    </r>
  </si>
  <si>
    <t>ТЕР10-01-034-03</t>
  </si>
  <si>
    <t>Блок оконный пластиковый одностворчатый, с поворотно-откидной створкой, однокамерным стеклопакетом (24 мм), площадью 2 м2 и более</t>
  </si>
  <si>
    <r>
      <t>-28,32</t>
    </r>
    <r>
      <rPr>
        <i/>
        <sz val="10"/>
        <rFont val="Arial"/>
        <family val="2"/>
        <charset val="204"/>
      </rPr>
      <t xml:space="preserve">
-Ф11.р1</t>
    </r>
  </si>
  <si>
    <t>203-0957</t>
  </si>
  <si>
    <t>Блок оконный пластиковый одностворчатый, с поворотной створкой, с двухкамерным стеклопакетом (32 мм), площадью до 2 м2</t>
  </si>
  <si>
    <r>
      <t>28,32</t>
    </r>
    <r>
      <rPr>
        <i/>
        <sz val="10"/>
        <rFont val="Arial"/>
        <family val="2"/>
        <charset val="204"/>
      </rPr>
      <t xml:space="preserve">
2*1,77*8</t>
    </r>
  </si>
  <si>
    <t>203-0952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</si>
  <si>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</t>
  </si>
  <si>
    <r>
      <t>0,366</t>
    </r>
    <r>
      <rPr>
        <i/>
        <sz val="10"/>
        <rFont val="Arial"/>
        <family val="2"/>
        <charset val="204"/>
      </rPr>
      <t xml:space="preserve">
(3,05*12) / 100</t>
    </r>
  </si>
  <si>
    <t>ТЕР10-01-034-06</t>
  </si>
  <si>
    <t>Блок оконный пластиковый двустворчатый, с глухой и поворотно-откидной створкой, однокамерным стеклопакетом (24 мм), площадью до 3 м2</t>
  </si>
  <si>
    <r>
      <t>-36,6</t>
    </r>
    <r>
      <rPr>
        <i/>
        <sz val="10"/>
        <rFont val="Arial"/>
        <family val="2"/>
        <charset val="204"/>
      </rPr>
      <t xml:space="preserve">
-Ф4.р1</t>
    </r>
  </si>
  <si>
    <t>203-0993</t>
  </si>
  <si>
    <t>Блок оконный пластиковый двустворчатый, глухой с двухкамерным стеклопакетом (32 мм), площадью более 3 м2</t>
  </si>
  <si>
    <t>203-0975</t>
  </si>
  <si>
    <t>Установка подоконных досок из ПВХ: в каменных стенах толщиной до 0,51 м</t>
  </si>
  <si>
    <t>100 п.м</t>
  </si>
  <si>
    <r>
      <t>0,6396</t>
    </r>
    <r>
      <rPr>
        <i/>
        <sz val="10"/>
        <rFont val="Arial"/>
        <family val="2"/>
        <charset val="204"/>
      </rPr>
      <t xml:space="preserve">
(5,7*8+12*1,53) / 100</t>
    </r>
  </si>
  <si>
    <t>ТЕР10-01-035-01</t>
  </si>
  <si>
    <t>Доски подоконные ПВХ, шириной 400 мм</t>
  </si>
  <si>
    <r>
      <t>63,96</t>
    </r>
    <r>
      <rPr>
        <i/>
        <sz val="10"/>
        <rFont val="Arial"/>
        <family val="2"/>
        <charset val="204"/>
      </rPr>
      <t xml:space="preserve">
45,6+12*1,53</t>
    </r>
  </si>
  <si>
    <t>101-2908</t>
  </si>
  <si>
    <t>Смена обделок из листовой стали (поясков, сандриков, отливов, карнизов) шириной: до 0,4 м</t>
  </si>
  <si>
    <t>100 м</t>
  </si>
  <si>
    <r>
      <t>0,63</t>
    </r>
    <r>
      <rPr>
        <i/>
        <sz val="10"/>
        <rFont val="Arial"/>
        <family val="2"/>
        <charset val="204"/>
      </rPr>
      <t xml:space="preserve">
(5,65*8+12*1,48) / 100</t>
    </r>
  </si>
  <si>
    <t>ТЕРр58-20-1</t>
  </si>
  <si>
    <t>Сталь листовая оцинкованная толщиной листа 0,7 мм</t>
  </si>
  <si>
    <t>т</t>
  </si>
  <si>
    <r>
      <t>-0,1159</t>
    </r>
    <r>
      <rPr>
        <i/>
        <sz val="10"/>
        <rFont val="Arial"/>
        <family val="2"/>
        <charset val="204"/>
      </rPr>
      <t xml:space="preserve">
-Ф1.р1</t>
    </r>
  </si>
  <si>
    <t>ТССЦ-101-1875</t>
  </si>
  <si>
    <t>Водоотлив оконный шириной планки 250 мм из оцинкованной стали с полимерным покрытием</t>
  </si>
  <si>
    <t>П.М</t>
  </si>
  <si>
    <r>
      <t>62,96</t>
    </r>
    <r>
      <rPr>
        <i/>
        <sz val="10"/>
        <rFont val="Arial"/>
        <family val="2"/>
        <charset val="204"/>
      </rPr>
      <t xml:space="preserve">
45,2+12*1,48</t>
    </r>
  </si>
  <si>
    <t>101-2411</t>
  </si>
  <si>
    <r>
      <t>0,4463</t>
    </r>
    <r>
      <rPr>
        <i/>
        <sz val="10"/>
        <rFont val="Arial"/>
        <family val="2"/>
        <charset val="204"/>
      </rPr>
      <t xml:space="preserve">
(0,3*((5,6+2,231*2)*8+12*(2,13*2+1,43))) / 100</t>
    </r>
  </si>
  <si>
    <r>
      <t>1,4849</t>
    </r>
    <r>
      <rPr>
        <i/>
        <sz val="10"/>
        <rFont val="Arial"/>
        <family val="2"/>
        <charset val="204"/>
      </rPr>
      <t xml:space="preserve">
((5,6+2,213*2)*8+12*(2,13*2+1,43)) / 100</t>
    </r>
  </si>
  <si>
    <r>
      <t>-148,5</t>
    </r>
    <r>
      <rPr>
        <i/>
        <sz val="10"/>
        <rFont val="Arial"/>
        <family val="2"/>
        <charset val="204"/>
      </rPr>
      <t xml:space="preserve">
-Ф2.р1</t>
    </r>
  </si>
  <si>
    <t xml:space="preserve">                           ПРОЕМЫ ДВЕРНЫЕ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</si>
  <si>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</si>
  <si>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r>
      <t>0,216</t>
    </r>
    <r>
      <rPr>
        <i/>
        <sz val="10"/>
        <rFont val="Arial"/>
        <family val="2"/>
        <charset val="204"/>
      </rPr>
      <t xml:space="preserve">
(1,8*12) / 100</t>
    </r>
  </si>
  <si>
    <t>ТЕР10-01-039-03</t>
  </si>
  <si>
    <t>Блоки дверные двупольные с полотном глухим ДГ 21-13, площадь 2,63 м2</t>
  </si>
  <si>
    <r>
      <t>-21,6</t>
    </r>
    <r>
      <rPr>
        <i/>
        <sz val="10"/>
        <rFont val="Arial"/>
        <family val="2"/>
        <charset val="204"/>
      </rPr>
      <t xml:space="preserve">
-Ф7.р1</t>
    </r>
  </si>
  <si>
    <t>203-0205</t>
  </si>
  <si>
    <t>Блоки дверные усиленные глухие со сплошным заполнением полотна, оклеенных твердыми ДВП однопольные с полотном глухим ДУ 21-9, площадь 1,8 м2</t>
  </si>
  <si>
    <r>
      <t>21,6</t>
    </r>
    <r>
      <rPr>
        <i/>
        <sz val="10"/>
        <rFont val="Arial"/>
        <family val="2"/>
        <charset val="204"/>
      </rPr>
      <t xml:space="preserve">
1,8*12</t>
    </r>
  </si>
  <si>
    <t>ТССЦ-203-0214</t>
  </si>
  <si>
    <t>Установка блоков в наружных и внутренних дверных проемах: в перегородках и деревянных нерубленых стенах, площадь проема более 3 м2</t>
  </si>
  <si>
    <r>
      <t>0,2792</t>
    </r>
    <r>
      <rPr>
        <i/>
        <sz val="10"/>
        <rFont val="Arial"/>
        <family val="2"/>
        <charset val="204"/>
      </rPr>
      <t xml:space="preserve">
(3,49*8) / 100</t>
    </r>
  </si>
  <si>
    <t>ТЕР10-01-039-04</t>
  </si>
  <si>
    <t>Блоки дверные двупольные с полотном глухим ДГ 24-15, площадь 3,49 м2</t>
  </si>
  <si>
    <r>
      <t>-27,92</t>
    </r>
    <r>
      <rPr>
        <i/>
        <sz val="10"/>
        <rFont val="Arial"/>
        <family val="2"/>
        <charset val="204"/>
      </rPr>
      <t xml:space="preserve">
-Ф8.р1</t>
    </r>
  </si>
  <si>
    <t>203-0206</t>
  </si>
  <si>
    <t>Установка металлических дверных блоков в готовые проемы</t>
  </si>
  <si>
    <t>1 м2 проема</t>
  </si>
  <si>
    <t>ТЕР09-04-012-01</t>
  </si>
  <si>
    <t>Дверь противопожарная металлическая двупольная ДПМ-02/60, размером 1500х2100 мм</t>
  </si>
  <si>
    <t>шт.</t>
  </si>
  <si>
    <t>203-8132</t>
  </si>
  <si>
    <t>Замок врезной оцинкованный с цилиндровым механизмом</t>
  </si>
  <si>
    <t>компл.</t>
  </si>
  <si>
    <r>
      <t>21</t>
    </r>
    <r>
      <rPr>
        <i/>
        <sz val="10"/>
        <rFont val="Arial"/>
        <family val="2"/>
        <charset val="204"/>
      </rPr>
      <t xml:space="preserve">
12+8+1</t>
    </r>
  </si>
  <si>
    <t>ТССЦ-101-0950</t>
  </si>
  <si>
    <t>Скобяные изделия при заполнении отдельными элементами дверей в помещение однопольных</t>
  </si>
  <si>
    <t>ТССЦ-101-0894</t>
  </si>
  <si>
    <t>Укладка металлического накладного профиля (порога)</t>
  </si>
  <si>
    <t>100 м профиля</t>
  </si>
  <si>
    <r>
      <t>0,228</t>
    </r>
    <r>
      <rPr>
        <i/>
        <sz val="10"/>
        <rFont val="Arial"/>
        <family val="2"/>
        <charset val="204"/>
      </rPr>
      <t xml:space="preserve">
(0,9*12+1,5*8) / 100</t>
    </r>
  </si>
  <si>
    <t>ТЕР11-01-049-01</t>
  </si>
  <si>
    <t>Профили стыкоперекрывающие из алюминиевых сплавов (порожки) с покрытием, шириной 90 мм</t>
  </si>
  <si>
    <r>
      <t>22,8</t>
    </r>
    <r>
      <rPr>
        <i/>
        <sz val="10"/>
        <rFont val="Arial"/>
        <family val="2"/>
        <charset val="204"/>
      </rPr>
      <t xml:space="preserve">
0,9*12+1,5*8</t>
    </r>
  </si>
  <si>
    <t>206-1351</t>
  </si>
  <si>
    <t>Установка блоков из ПВХ в наружных и внутренних дверных проемах: в каменных стенах площадью проема более 3 м2</t>
  </si>
  <si>
    <r>
      <t>0,0336</t>
    </r>
    <r>
      <rPr>
        <i/>
        <sz val="10"/>
        <rFont val="Arial"/>
        <family val="2"/>
        <charset val="204"/>
      </rPr>
      <t xml:space="preserve">
(2,3*1,46) / 100</t>
    </r>
  </si>
  <si>
    <t>ТЕР10-01-047-02</t>
  </si>
  <si>
    <t>Блоки дверные наружные или тамбурные с заполнением стеклопакетами (ГОСТ 30970-2002)</t>
  </si>
  <si>
    <r>
      <t>-3,36</t>
    </r>
    <r>
      <rPr>
        <i/>
        <sz val="10"/>
        <rFont val="Arial"/>
        <family val="2"/>
        <charset val="204"/>
      </rPr>
      <t xml:space="preserve">
-Ф6.р1</t>
    </r>
  </si>
  <si>
    <t>203-8084</t>
  </si>
  <si>
    <t>Блоки дверные входные пластиковые с простой коробкой, двупольная с простой фурнитурой, с двухкамерным стеклопакетом (32 мм), площадь от 3-3,5 м2</t>
  </si>
  <si>
    <t>203-0687</t>
  </si>
  <si>
    <t>Установка дверного доводчика к металлическим дверям</t>
  </si>
  <si>
    <t>1 шт.</t>
  </si>
  <si>
    <t>ТЕР09-04-012-02</t>
  </si>
  <si>
    <t>Закрыватель дверной гидравлический рычажный в алюминиевом корпусе</t>
  </si>
  <si>
    <t>ТССЦ-101-0961</t>
  </si>
  <si>
    <t>Установка приборов: фрамужных</t>
  </si>
  <si>
    <t>100 компл.</t>
  </si>
  <si>
    <r>
      <t>0,01</t>
    </r>
    <r>
      <rPr>
        <i/>
        <sz val="10"/>
        <rFont val="Arial"/>
        <family val="2"/>
        <charset val="204"/>
      </rPr>
      <t xml:space="preserve">
1 / 100</t>
    </r>
  </si>
  <si>
    <t>ТЕР10-01-029-01</t>
  </si>
  <si>
    <t>Прибор фрамужный с вертикальной тягой стальной, покрытый белой эмалью</t>
  </si>
  <si>
    <r>
      <t>-1</t>
    </r>
    <r>
      <rPr>
        <i/>
        <sz val="10"/>
        <rFont val="Arial"/>
        <family val="2"/>
        <charset val="204"/>
      </rPr>
      <t xml:space="preserve">
-Ф20.р1</t>
    </r>
  </si>
  <si>
    <t>101-0954</t>
  </si>
  <si>
    <t>Защелки врезные с ручками и корпусом из алюминиевого сплава</t>
  </si>
  <si>
    <t>101-0952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</si>
  <si>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концов: до 2</t>
  </si>
  <si>
    <t>ТЕРм08-01-081-01</t>
  </si>
  <si>
    <t>Замок электромагнитный универсальный сдвиговый AL-400S</t>
  </si>
  <si>
    <t>ТССЦ-101-6976</t>
  </si>
  <si>
    <r>
      <t>0,373</t>
    </r>
    <r>
      <rPr>
        <i/>
        <sz val="10"/>
        <rFont val="Arial"/>
        <family val="2"/>
        <charset val="204"/>
      </rPr>
      <t xml:space="preserve">
(0,3*((2,4*2+1,5)*8*2+(2,3*2+1,46)*1*2+(2,1*2+1,5)*1*2)) / 100</t>
    </r>
  </si>
  <si>
    <r>
      <t>1,2432</t>
    </r>
    <r>
      <rPr>
        <i/>
        <sz val="10"/>
        <rFont val="Arial"/>
        <family val="2"/>
        <charset val="204"/>
      </rPr>
      <t xml:space="preserve">
(((2,4*2+1,5)*8*2+(2,3*2+1,46)*1*2+(2,1*2+1,5)*1*2)) / 100</t>
    </r>
  </si>
  <si>
    <r>
      <t>-124,3</t>
    </r>
    <r>
      <rPr>
        <i/>
        <sz val="10"/>
        <rFont val="Arial"/>
        <family val="2"/>
        <charset val="204"/>
      </rPr>
      <t xml:space="preserve">
-Ф9.р1</t>
    </r>
  </si>
  <si>
    <t>02-01-01Демонаж  Общестроительные работы.</t>
  </si>
  <si>
    <t>ВЕДОМОСТЬ ОБЪЕМОВ РАБОТ №02-01-01</t>
  </si>
  <si>
    <t>(должность, подпись, расшифровка)</t>
  </si>
  <si>
    <t>Капитальный ремонт здания ГКУ РК "Крымздрав" проспект Кирова, д.1 г. Симферополь (4 этаж)</t>
  </si>
  <si>
    <t>Директор ГКУ РК "Крымздрав": ___________________________А.И. Золотарев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</si>
</sst>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indent="8"/>
    </xf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topLeftCell="A97" zoomScale="75" zoomScaleNormal="100" zoomScaleSheetLayoutView="75" workbookViewId="0">
      <selection activeCell="A105" sqref="A105:D105"/>
    </sheetView>
  </sheetViews>
  <sheetFormatPr defaultRowHeight="12.75" x14ac:dyDescent="0.2"/>
  <cols>
    <col min="1" max="1" width="6.42578125" style="8" customWidth="1"/>
    <col min="2" max="2" width="40.7109375" style="9" customWidth="1"/>
    <col min="3" max="3" width="11.28515625" style="10" customWidth="1"/>
    <col min="4" max="4" width="15.140625" style="22" customWidth="1"/>
    <col min="5" max="5" width="15.140625" style="32" customWidth="1"/>
    <col min="6" max="6" width="8.7109375" style="5" customWidth="1"/>
    <col min="7" max="7" width="9.7109375" style="6" customWidth="1"/>
    <col min="8" max="8" width="8.140625" style="6" customWidth="1"/>
    <col min="9" max="9" width="9.140625" style="6"/>
    <col min="10" max="10" width="8.7109375" style="6" customWidth="1"/>
    <col min="11" max="11" width="9.28515625" style="6" customWidth="1"/>
    <col min="12" max="16384" width="9.140625" style="6"/>
  </cols>
  <sheetData>
    <row r="1" spans="1:9" ht="15" x14ac:dyDescent="0.2">
      <c r="A1" s="1" t="s">
        <v>4</v>
      </c>
      <c r="B1" s="2"/>
      <c r="C1" s="3"/>
      <c r="D1" s="4"/>
      <c r="E1" s="29"/>
      <c r="H1" s="7"/>
      <c r="I1" s="7"/>
    </row>
    <row r="2" spans="1:9" x14ac:dyDescent="0.2">
      <c r="D2" s="4"/>
      <c r="E2" s="29"/>
      <c r="H2" s="11"/>
      <c r="I2" s="7"/>
    </row>
    <row r="3" spans="1:9" ht="15.75" x14ac:dyDescent="0.2">
      <c r="A3" s="13" t="s">
        <v>6</v>
      </c>
      <c r="C3" s="14"/>
      <c r="D3" s="15"/>
      <c r="E3" s="30"/>
      <c r="H3" s="7"/>
      <c r="I3" s="7"/>
    </row>
    <row r="4" spans="1:9" x14ac:dyDescent="0.2">
      <c r="A4" s="16"/>
      <c r="C4" s="10" t="s">
        <v>263</v>
      </c>
      <c r="D4" s="5"/>
      <c r="E4" s="13"/>
      <c r="H4" s="7"/>
      <c r="I4" s="7"/>
    </row>
    <row r="5" spans="1:9" ht="15" x14ac:dyDescent="0.2">
      <c r="A5" s="17"/>
      <c r="C5" s="18" t="s">
        <v>261</v>
      </c>
      <c r="D5" s="19"/>
      <c r="E5" s="31"/>
      <c r="F5" s="20"/>
      <c r="G5" s="7"/>
      <c r="H5" s="7"/>
      <c r="I5" s="7"/>
    </row>
    <row r="6" spans="1:9" ht="14.25" x14ac:dyDescent="0.2">
      <c r="A6" s="17"/>
      <c r="B6" s="21"/>
      <c r="C6" s="12" t="s">
        <v>260</v>
      </c>
      <c r="F6" s="20"/>
      <c r="G6" s="7"/>
      <c r="H6" s="7"/>
      <c r="I6" s="7"/>
    </row>
    <row r="7" spans="1:9" x14ac:dyDescent="0.2">
      <c r="A7" s="17"/>
      <c r="B7" s="23"/>
      <c r="C7" s="24"/>
      <c r="D7" s="19"/>
      <c r="E7" s="31"/>
      <c r="F7" s="20"/>
      <c r="G7" s="7"/>
      <c r="H7" s="7"/>
      <c r="I7" s="7"/>
    </row>
    <row r="8" spans="1:9" ht="36" customHeight="1" x14ac:dyDescent="0.2">
      <c r="A8" s="25" t="s">
        <v>0</v>
      </c>
      <c r="B8" s="26" t="s">
        <v>1</v>
      </c>
      <c r="C8" s="27" t="s">
        <v>2</v>
      </c>
      <c r="D8" s="28" t="s">
        <v>3</v>
      </c>
      <c r="E8" s="25" t="s">
        <v>7</v>
      </c>
      <c r="F8" s="28" t="s">
        <v>5</v>
      </c>
    </row>
    <row r="9" spans="1:9" x14ac:dyDescent="0.2">
      <c r="A9" s="33">
        <v>1</v>
      </c>
      <c r="B9" s="34">
        <v>2</v>
      </c>
      <c r="C9" s="34">
        <v>3</v>
      </c>
      <c r="D9" s="34">
        <v>4</v>
      </c>
      <c r="E9" s="33">
        <v>5</v>
      </c>
      <c r="F9" s="34">
        <v>6</v>
      </c>
    </row>
    <row r="10" spans="1:9" ht="22.5" customHeight="1" x14ac:dyDescent="0.2">
      <c r="A10" s="44" t="s">
        <v>8</v>
      </c>
      <c r="B10" s="45"/>
      <c r="C10" s="45"/>
      <c r="D10" s="45"/>
      <c r="E10" s="45"/>
      <c r="F10" s="45"/>
    </row>
    <row r="11" spans="1:9" ht="25.5" x14ac:dyDescent="0.2">
      <c r="A11" s="35">
        <v>1</v>
      </c>
      <c r="B11" s="36" t="s">
        <v>9</v>
      </c>
      <c r="C11" s="37" t="s">
        <v>10</v>
      </c>
      <c r="D11" s="38" t="s">
        <v>11</v>
      </c>
      <c r="E11" s="39" t="s">
        <v>12</v>
      </c>
      <c r="F11" s="40"/>
    </row>
    <row r="12" spans="1:9" ht="25.5" x14ac:dyDescent="0.2">
      <c r="A12" s="35">
        <v>2</v>
      </c>
      <c r="B12" s="36" t="s">
        <v>13</v>
      </c>
      <c r="C12" s="37" t="s">
        <v>10</v>
      </c>
      <c r="D12" s="38" t="s">
        <v>11</v>
      </c>
      <c r="E12" s="39" t="s">
        <v>14</v>
      </c>
      <c r="F12" s="40"/>
    </row>
    <row r="13" spans="1:9" ht="25.5" x14ac:dyDescent="0.2">
      <c r="A13" s="35">
        <v>3</v>
      </c>
      <c r="B13" s="36" t="s">
        <v>15</v>
      </c>
      <c r="C13" s="37" t="s">
        <v>16</v>
      </c>
      <c r="D13" s="38" t="s">
        <v>17</v>
      </c>
      <c r="E13" s="39" t="s">
        <v>18</v>
      </c>
      <c r="F13" s="40"/>
    </row>
    <row r="14" spans="1:9" ht="25.5" x14ac:dyDescent="0.2">
      <c r="A14" s="35">
        <v>4</v>
      </c>
      <c r="B14" s="36" t="s">
        <v>19</v>
      </c>
      <c r="C14" s="37" t="s">
        <v>16</v>
      </c>
      <c r="D14" s="38" t="s">
        <v>17</v>
      </c>
      <c r="E14" s="39" t="s">
        <v>20</v>
      </c>
      <c r="F14" s="40"/>
    </row>
    <row r="15" spans="1:9" ht="63.75" x14ac:dyDescent="0.2">
      <c r="A15" s="35">
        <v>5</v>
      </c>
      <c r="B15" s="36" t="s">
        <v>21</v>
      </c>
      <c r="C15" s="37" t="s">
        <v>22</v>
      </c>
      <c r="D15" s="38" t="s">
        <v>23</v>
      </c>
      <c r="E15" s="39" t="s">
        <v>24</v>
      </c>
      <c r="F15" s="40"/>
    </row>
    <row r="16" spans="1:9" ht="63.75" x14ac:dyDescent="0.2">
      <c r="A16" s="35">
        <v>6</v>
      </c>
      <c r="B16" s="36" t="s">
        <v>25</v>
      </c>
      <c r="C16" s="37" t="s">
        <v>22</v>
      </c>
      <c r="D16" s="38" t="s">
        <v>26</v>
      </c>
      <c r="E16" s="39" t="s">
        <v>27</v>
      </c>
      <c r="F16" s="40"/>
    </row>
    <row r="17" spans="1:6" ht="51" x14ac:dyDescent="0.2">
      <c r="A17" s="35">
        <v>7</v>
      </c>
      <c r="B17" s="36" t="s">
        <v>28</v>
      </c>
      <c r="C17" s="37" t="s">
        <v>29</v>
      </c>
      <c r="D17" s="38" t="s">
        <v>30</v>
      </c>
      <c r="E17" s="39" t="s">
        <v>31</v>
      </c>
      <c r="F17" s="40"/>
    </row>
    <row r="18" spans="1:6" ht="38.25" x14ac:dyDescent="0.2">
      <c r="A18" s="35">
        <v>8</v>
      </c>
      <c r="B18" s="36" t="s">
        <v>32</v>
      </c>
      <c r="C18" s="37" t="s">
        <v>33</v>
      </c>
      <c r="D18" s="38" t="s">
        <v>34</v>
      </c>
      <c r="E18" s="39" t="s">
        <v>35</v>
      </c>
      <c r="F18" s="40"/>
    </row>
    <row r="19" spans="1:6" ht="38.25" x14ac:dyDescent="0.2">
      <c r="A19" s="35">
        <v>9</v>
      </c>
      <c r="B19" s="36" t="s">
        <v>36</v>
      </c>
      <c r="C19" s="37" t="s">
        <v>37</v>
      </c>
      <c r="D19" s="38" t="s">
        <v>38</v>
      </c>
      <c r="E19" s="39" t="s">
        <v>39</v>
      </c>
      <c r="F19" s="40"/>
    </row>
    <row r="20" spans="1:6" ht="25.5" x14ac:dyDescent="0.2">
      <c r="A20" s="35">
        <v>10</v>
      </c>
      <c r="B20" s="36" t="s">
        <v>40</v>
      </c>
      <c r="C20" s="37" t="s">
        <v>41</v>
      </c>
      <c r="D20" s="38" t="s">
        <v>42</v>
      </c>
      <c r="E20" s="39" t="s">
        <v>43</v>
      </c>
      <c r="F20" s="40"/>
    </row>
    <row r="21" spans="1:6" ht="38.25" x14ac:dyDescent="0.2">
      <c r="A21" s="35">
        <v>11</v>
      </c>
      <c r="B21" s="36" t="s">
        <v>44</v>
      </c>
      <c r="C21" s="37" t="s">
        <v>45</v>
      </c>
      <c r="D21" s="38" t="s">
        <v>46</v>
      </c>
      <c r="E21" s="39" t="s">
        <v>47</v>
      </c>
      <c r="F21" s="40"/>
    </row>
    <row r="22" spans="1:6" ht="38.25" x14ac:dyDescent="0.2">
      <c r="A22" s="35">
        <v>12</v>
      </c>
      <c r="B22" s="36" t="s">
        <v>48</v>
      </c>
      <c r="C22" s="37" t="s">
        <v>49</v>
      </c>
      <c r="D22" s="38" t="s">
        <v>50</v>
      </c>
      <c r="E22" s="39" t="s">
        <v>51</v>
      </c>
      <c r="F22" s="40"/>
    </row>
    <row r="23" spans="1:6" ht="25.5" x14ac:dyDescent="0.2">
      <c r="A23" s="35">
        <v>13</v>
      </c>
      <c r="B23" s="36" t="s">
        <v>52</v>
      </c>
      <c r="C23" s="37" t="s">
        <v>41</v>
      </c>
      <c r="D23" s="38" t="s">
        <v>53</v>
      </c>
      <c r="E23" s="39" t="s">
        <v>54</v>
      </c>
      <c r="F23" s="40"/>
    </row>
    <row r="24" spans="1:6" ht="38.25" x14ac:dyDescent="0.2">
      <c r="A24" s="35">
        <v>14</v>
      </c>
      <c r="B24" s="36" t="s">
        <v>55</v>
      </c>
      <c r="C24" s="37" t="s">
        <v>56</v>
      </c>
      <c r="D24" s="38" t="s">
        <v>57</v>
      </c>
      <c r="E24" s="39" t="s">
        <v>58</v>
      </c>
      <c r="F24" s="40"/>
    </row>
    <row r="25" spans="1:6" ht="22.5" customHeight="1" x14ac:dyDescent="0.2">
      <c r="A25" s="44" t="s">
        <v>59</v>
      </c>
      <c r="B25" s="45"/>
      <c r="C25" s="45"/>
      <c r="D25" s="45"/>
      <c r="E25" s="45"/>
      <c r="F25" s="45"/>
    </row>
    <row r="26" spans="1:6" ht="51" x14ac:dyDescent="0.2">
      <c r="A26" s="35">
        <v>15</v>
      </c>
      <c r="B26" s="36" t="s">
        <v>60</v>
      </c>
      <c r="C26" s="37" t="s">
        <v>61</v>
      </c>
      <c r="D26" s="38" t="s">
        <v>62</v>
      </c>
      <c r="E26" s="39" t="s">
        <v>63</v>
      </c>
      <c r="F26" s="40"/>
    </row>
    <row r="27" spans="1:6" ht="38.25" x14ac:dyDescent="0.2">
      <c r="A27" s="35">
        <v>16</v>
      </c>
      <c r="B27" s="36" t="s">
        <v>64</v>
      </c>
      <c r="C27" s="37" t="s">
        <v>65</v>
      </c>
      <c r="D27" s="41">
        <f>35.54</f>
        <v>35.54</v>
      </c>
      <c r="E27" s="39" t="s">
        <v>66</v>
      </c>
      <c r="F27" s="40"/>
    </row>
    <row r="28" spans="1:6" ht="51" x14ac:dyDescent="0.2">
      <c r="A28" s="35">
        <v>17</v>
      </c>
      <c r="B28" s="36" t="s">
        <v>67</v>
      </c>
      <c r="C28" s="37" t="s">
        <v>65</v>
      </c>
      <c r="D28" s="41">
        <f>35.54</f>
        <v>35.54</v>
      </c>
      <c r="E28" s="39" t="s">
        <v>68</v>
      </c>
      <c r="F28" s="40"/>
    </row>
    <row r="29" spans="1:6" ht="22.5" customHeight="1" x14ac:dyDescent="0.2">
      <c r="A29" s="44" t="s">
        <v>69</v>
      </c>
      <c r="B29" s="45"/>
      <c r="C29" s="45"/>
      <c r="D29" s="45"/>
      <c r="E29" s="45"/>
      <c r="F29" s="45"/>
    </row>
    <row r="30" spans="1:6" ht="19.149999999999999" customHeight="1" x14ac:dyDescent="0.2">
      <c r="A30" s="46" t="s">
        <v>70</v>
      </c>
      <c r="B30" s="47"/>
      <c r="C30" s="47"/>
      <c r="D30" s="47"/>
      <c r="E30" s="47"/>
      <c r="F30" s="47"/>
    </row>
    <row r="31" spans="1:6" ht="38.25" x14ac:dyDescent="0.2">
      <c r="A31" s="35">
        <v>18</v>
      </c>
      <c r="B31" s="36" t="s">
        <v>71</v>
      </c>
      <c r="C31" s="37" t="s">
        <v>10</v>
      </c>
      <c r="D31" s="38" t="s">
        <v>72</v>
      </c>
      <c r="E31" s="39" t="s">
        <v>73</v>
      </c>
      <c r="F31" s="40"/>
    </row>
    <row r="32" spans="1:6" x14ac:dyDescent="0.2">
      <c r="A32" s="35">
        <v>19</v>
      </c>
      <c r="B32" s="36" t="s">
        <v>74</v>
      </c>
      <c r="C32" s="37" t="s">
        <v>75</v>
      </c>
      <c r="D32" s="41">
        <v>55.8</v>
      </c>
      <c r="E32" s="39" t="s">
        <v>76</v>
      </c>
      <c r="F32" s="40"/>
    </row>
    <row r="33" spans="1:6" ht="25.5" x14ac:dyDescent="0.2">
      <c r="A33" s="35">
        <v>20</v>
      </c>
      <c r="B33" s="36" t="s">
        <v>77</v>
      </c>
      <c r="C33" s="37" t="s">
        <v>78</v>
      </c>
      <c r="D33" s="38" t="s">
        <v>11</v>
      </c>
      <c r="E33" s="39" t="s">
        <v>79</v>
      </c>
      <c r="F33" s="40"/>
    </row>
    <row r="34" spans="1:6" ht="38.25" x14ac:dyDescent="0.2">
      <c r="A34" s="35">
        <v>21</v>
      </c>
      <c r="B34" s="36" t="s">
        <v>80</v>
      </c>
      <c r="C34" s="37" t="s">
        <v>78</v>
      </c>
      <c r="D34" s="38" t="s">
        <v>11</v>
      </c>
      <c r="E34" s="39" t="s">
        <v>81</v>
      </c>
      <c r="F34" s="40"/>
    </row>
    <row r="35" spans="1:6" ht="25.5" x14ac:dyDescent="0.2">
      <c r="A35" s="35">
        <v>22</v>
      </c>
      <c r="B35" s="36" t="s">
        <v>82</v>
      </c>
      <c r="C35" s="37" t="s">
        <v>78</v>
      </c>
      <c r="D35" s="38" t="s">
        <v>83</v>
      </c>
      <c r="E35" s="39" t="s">
        <v>84</v>
      </c>
      <c r="F35" s="40"/>
    </row>
    <row r="36" spans="1:6" ht="38.25" x14ac:dyDescent="0.2">
      <c r="A36" s="35">
        <v>23</v>
      </c>
      <c r="B36" s="36" t="s">
        <v>85</v>
      </c>
      <c r="C36" s="37" t="s">
        <v>78</v>
      </c>
      <c r="D36" s="38" t="s">
        <v>83</v>
      </c>
      <c r="E36" s="39" t="s">
        <v>86</v>
      </c>
      <c r="F36" s="40"/>
    </row>
    <row r="37" spans="1:6" ht="25.5" x14ac:dyDescent="0.2">
      <c r="A37" s="35">
        <v>24</v>
      </c>
      <c r="B37" s="36" t="s">
        <v>87</v>
      </c>
      <c r="C37" s="37" t="s">
        <v>10</v>
      </c>
      <c r="D37" s="38" t="s">
        <v>88</v>
      </c>
      <c r="E37" s="39" t="s">
        <v>89</v>
      </c>
      <c r="F37" s="40"/>
    </row>
    <row r="38" spans="1:6" x14ac:dyDescent="0.2">
      <c r="A38" s="35">
        <v>25</v>
      </c>
      <c r="B38" s="36" t="s">
        <v>90</v>
      </c>
      <c r="C38" s="37" t="s">
        <v>91</v>
      </c>
      <c r="D38" s="41">
        <f>0.0429</f>
        <v>4.2900000000000001E-2</v>
      </c>
      <c r="E38" s="39" t="s">
        <v>92</v>
      </c>
      <c r="F38" s="40"/>
    </row>
    <row r="39" spans="1:6" ht="25.5" x14ac:dyDescent="0.2">
      <c r="A39" s="35">
        <v>26</v>
      </c>
      <c r="B39" s="36" t="s">
        <v>74</v>
      </c>
      <c r="C39" s="37" t="s">
        <v>75</v>
      </c>
      <c r="D39" s="38" t="s">
        <v>93</v>
      </c>
      <c r="E39" s="39" t="s">
        <v>76</v>
      </c>
      <c r="F39" s="40"/>
    </row>
    <row r="40" spans="1:6" ht="25.5" x14ac:dyDescent="0.2">
      <c r="A40" s="35">
        <v>27</v>
      </c>
      <c r="B40" s="36" t="s">
        <v>94</v>
      </c>
      <c r="C40" s="37" t="s">
        <v>95</v>
      </c>
      <c r="D40" s="38" t="s">
        <v>96</v>
      </c>
      <c r="E40" s="39" t="s">
        <v>97</v>
      </c>
      <c r="F40" s="40"/>
    </row>
    <row r="41" spans="1:6" ht="19.149999999999999" customHeight="1" x14ac:dyDescent="0.2">
      <c r="A41" s="46" t="s">
        <v>98</v>
      </c>
      <c r="B41" s="47"/>
      <c r="C41" s="47"/>
      <c r="D41" s="47"/>
      <c r="E41" s="47"/>
      <c r="F41" s="47"/>
    </row>
    <row r="42" spans="1:6" ht="63.75" x14ac:dyDescent="0.2">
      <c r="A42" s="35">
        <v>28</v>
      </c>
      <c r="B42" s="36" t="s">
        <v>99</v>
      </c>
      <c r="C42" s="37" t="s">
        <v>100</v>
      </c>
      <c r="D42" s="38" t="s">
        <v>101</v>
      </c>
      <c r="E42" s="39" t="s">
        <v>102</v>
      </c>
      <c r="F42" s="40"/>
    </row>
    <row r="43" spans="1:6" ht="63.75" x14ac:dyDescent="0.2">
      <c r="A43" s="35">
        <v>29</v>
      </c>
      <c r="B43" s="36" t="s">
        <v>103</v>
      </c>
      <c r="C43" s="37" t="s">
        <v>22</v>
      </c>
      <c r="D43" s="38" t="s">
        <v>104</v>
      </c>
      <c r="E43" s="39" t="s">
        <v>105</v>
      </c>
      <c r="F43" s="40"/>
    </row>
    <row r="44" spans="1:6" ht="38.25" x14ac:dyDescent="0.2">
      <c r="A44" s="35">
        <v>30</v>
      </c>
      <c r="B44" s="36" t="s">
        <v>106</v>
      </c>
      <c r="C44" s="37" t="s">
        <v>91</v>
      </c>
      <c r="D44" s="38" t="s">
        <v>107</v>
      </c>
      <c r="E44" s="39" t="s">
        <v>108</v>
      </c>
      <c r="F44" s="40"/>
    </row>
    <row r="45" spans="1:6" x14ac:dyDescent="0.2">
      <c r="A45" s="35">
        <v>31</v>
      </c>
      <c r="B45" s="36" t="s">
        <v>109</v>
      </c>
      <c r="C45" s="37" t="s">
        <v>110</v>
      </c>
      <c r="D45" s="41">
        <f>361.6</f>
        <v>361.6</v>
      </c>
      <c r="E45" s="39" t="s">
        <v>111</v>
      </c>
      <c r="F45" s="40"/>
    </row>
    <row r="46" spans="1:6" ht="38.25" x14ac:dyDescent="0.2">
      <c r="A46" s="35">
        <v>32</v>
      </c>
      <c r="B46" s="36" t="s">
        <v>112</v>
      </c>
      <c r="C46" s="37" t="s">
        <v>91</v>
      </c>
      <c r="D46" s="38" t="s">
        <v>113</v>
      </c>
      <c r="E46" s="39" t="s">
        <v>114</v>
      </c>
      <c r="F46" s="40"/>
    </row>
    <row r="47" spans="1:6" ht="63.75" x14ac:dyDescent="0.2">
      <c r="A47" s="35">
        <v>33</v>
      </c>
      <c r="B47" s="36" t="s">
        <v>115</v>
      </c>
      <c r="C47" s="37" t="s">
        <v>116</v>
      </c>
      <c r="D47" s="38" t="s">
        <v>117</v>
      </c>
      <c r="E47" s="39" t="s">
        <v>118</v>
      </c>
      <c r="F47" s="40"/>
    </row>
    <row r="48" spans="1:6" ht="25.5" x14ac:dyDescent="0.2">
      <c r="A48" s="35">
        <v>34</v>
      </c>
      <c r="B48" s="36" t="s">
        <v>119</v>
      </c>
      <c r="C48" s="37" t="s">
        <v>120</v>
      </c>
      <c r="D48" s="38" t="s">
        <v>121</v>
      </c>
      <c r="E48" s="39" t="s">
        <v>122</v>
      </c>
      <c r="F48" s="40"/>
    </row>
    <row r="49" spans="1:6" ht="25.5" x14ac:dyDescent="0.2">
      <c r="A49" s="35">
        <v>35</v>
      </c>
      <c r="B49" s="36" t="s">
        <v>123</v>
      </c>
      <c r="C49" s="37" t="s">
        <v>124</v>
      </c>
      <c r="D49" s="38" t="s">
        <v>125</v>
      </c>
      <c r="E49" s="39" t="s">
        <v>126</v>
      </c>
      <c r="F49" s="40"/>
    </row>
    <row r="50" spans="1:6" x14ac:dyDescent="0.2">
      <c r="A50" s="35">
        <v>36</v>
      </c>
      <c r="B50" s="36" t="s">
        <v>127</v>
      </c>
      <c r="C50" s="37" t="s">
        <v>128</v>
      </c>
      <c r="D50" s="41">
        <f>40.6</f>
        <v>40.6</v>
      </c>
      <c r="E50" s="39" t="s">
        <v>129</v>
      </c>
      <c r="F50" s="40"/>
    </row>
    <row r="51" spans="1:6" ht="63.75" x14ac:dyDescent="0.2">
      <c r="A51" s="35">
        <v>37</v>
      </c>
      <c r="B51" s="36" t="s">
        <v>130</v>
      </c>
      <c r="C51" s="37" t="s">
        <v>131</v>
      </c>
      <c r="D51" s="38" t="s">
        <v>132</v>
      </c>
      <c r="E51" s="39" t="s">
        <v>133</v>
      </c>
      <c r="F51" s="40"/>
    </row>
    <row r="52" spans="1:6" ht="25.5" x14ac:dyDescent="0.2">
      <c r="A52" s="35">
        <v>38</v>
      </c>
      <c r="B52" s="36" t="s">
        <v>74</v>
      </c>
      <c r="C52" s="37" t="s">
        <v>75</v>
      </c>
      <c r="D52" s="38" t="s">
        <v>134</v>
      </c>
      <c r="E52" s="39" t="s">
        <v>76</v>
      </c>
      <c r="F52" s="40"/>
    </row>
    <row r="53" spans="1:6" ht="63.75" x14ac:dyDescent="0.2">
      <c r="A53" s="35">
        <v>39</v>
      </c>
      <c r="B53" s="36" t="s">
        <v>135</v>
      </c>
      <c r="C53" s="37" t="s">
        <v>136</v>
      </c>
      <c r="D53" s="38" t="s">
        <v>137</v>
      </c>
      <c r="E53" s="39" t="s">
        <v>138</v>
      </c>
      <c r="F53" s="40"/>
    </row>
    <row r="54" spans="1:6" ht="19.149999999999999" customHeight="1" x14ac:dyDescent="0.2">
      <c r="A54" s="46" t="s">
        <v>139</v>
      </c>
      <c r="B54" s="47"/>
      <c r="C54" s="47"/>
      <c r="D54" s="47"/>
      <c r="E54" s="47"/>
      <c r="F54" s="47"/>
    </row>
    <row r="55" spans="1:6" ht="51" x14ac:dyDescent="0.2">
      <c r="A55" s="35">
        <v>40</v>
      </c>
      <c r="B55" s="36" t="s">
        <v>140</v>
      </c>
      <c r="C55" s="37" t="s">
        <v>141</v>
      </c>
      <c r="D55" s="38" t="s">
        <v>88</v>
      </c>
      <c r="E55" s="39" t="s">
        <v>142</v>
      </c>
      <c r="F55" s="40"/>
    </row>
    <row r="56" spans="1:6" ht="51" x14ac:dyDescent="0.2">
      <c r="A56" s="35">
        <v>41</v>
      </c>
      <c r="B56" s="36" t="s">
        <v>143</v>
      </c>
      <c r="C56" s="37" t="s">
        <v>144</v>
      </c>
      <c r="D56" s="38" t="s">
        <v>88</v>
      </c>
      <c r="E56" s="39" t="s">
        <v>145</v>
      </c>
      <c r="F56" s="40"/>
    </row>
    <row r="57" spans="1:6" ht="14.25" customHeight="1" x14ac:dyDescent="0.2">
      <c r="A57" s="46" t="s">
        <v>146</v>
      </c>
      <c r="B57" s="47"/>
      <c r="C57" s="47"/>
      <c r="D57" s="47"/>
      <c r="E57" s="47"/>
      <c r="F57" s="47"/>
    </row>
    <row r="58" spans="1:6" ht="38.25" x14ac:dyDescent="0.2">
      <c r="A58" s="35">
        <v>42</v>
      </c>
      <c r="B58" s="36" t="s">
        <v>147</v>
      </c>
      <c r="C58" s="37" t="s">
        <v>148</v>
      </c>
      <c r="D58" s="38" t="s">
        <v>149</v>
      </c>
      <c r="E58" s="39" t="s">
        <v>150</v>
      </c>
      <c r="F58" s="40"/>
    </row>
    <row r="59" spans="1:6" ht="51" x14ac:dyDescent="0.2">
      <c r="A59" s="35">
        <v>43</v>
      </c>
      <c r="B59" s="36" t="s">
        <v>151</v>
      </c>
      <c r="C59" s="37" t="s">
        <v>110</v>
      </c>
      <c r="D59" s="38" t="s">
        <v>152</v>
      </c>
      <c r="E59" s="39" t="s">
        <v>153</v>
      </c>
      <c r="F59" s="40"/>
    </row>
    <row r="60" spans="1:6" ht="51" x14ac:dyDescent="0.2">
      <c r="A60" s="35">
        <v>44</v>
      </c>
      <c r="B60" s="36" t="s">
        <v>154</v>
      </c>
      <c r="C60" s="37" t="s">
        <v>110</v>
      </c>
      <c r="D60" s="38" t="s">
        <v>155</v>
      </c>
      <c r="E60" s="39" t="s">
        <v>156</v>
      </c>
      <c r="F60" s="40"/>
    </row>
    <row r="61" spans="1:6" ht="63.75" x14ac:dyDescent="0.2">
      <c r="A61" s="35">
        <v>45</v>
      </c>
      <c r="B61" s="36" t="s">
        <v>157</v>
      </c>
      <c r="C61" s="37" t="s">
        <v>148</v>
      </c>
      <c r="D61" s="38" t="s">
        <v>158</v>
      </c>
      <c r="E61" s="39" t="s">
        <v>159</v>
      </c>
      <c r="F61" s="40"/>
    </row>
    <row r="62" spans="1:6" ht="51" x14ac:dyDescent="0.2">
      <c r="A62" s="35">
        <v>46</v>
      </c>
      <c r="B62" s="36" t="s">
        <v>160</v>
      </c>
      <c r="C62" s="37" t="s">
        <v>110</v>
      </c>
      <c r="D62" s="38" t="s">
        <v>161</v>
      </c>
      <c r="E62" s="39" t="s">
        <v>162</v>
      </c>
      <c r="F62" s="40"/>
    </row>
    <row r="63" spans="1:6" ht="38.25" x14ac:dyDescent="0.2">
      <c r="A63" s="35">
        <v>47</v>
      </c>
      <c r="B63" s="36" t="s">
        <v>163</v>
      </c>
      <c r="C63" s="37" t="s">
        <v>110</v>
      </c>
      <c r="D63" s="38" t="s">
        <v>164</v>
      </c>
      <c r="E63" s="39" t="s">
        <v>165</v>
      </c>
      <c r="F63" s="40"/>
    </row>
    <row r="64" spans="1:6" ht="63.75" x14ac:dyDescent="0.2">
      <c r="A64" s="35">
        <v>48</v>
      </c>
      <c r="B64" s="36" t="s">
        <v>166</v>
      </c>
      <c r="C64" s="37" t="s">
        <v>148</v>
      </c>
      <c r="D64" s="38" t="s">
        <v>167</v>
      </c>
      <c r="E64" s="39" t="s">
        <v>168</v>
      </c>
      <c r="F64" s="40"/>
    </row>
    <row r="65" spans="1:6" ht="51" x14ac:dyDescent="0.2">
      <c r="A65" s="35">
        <v>49</v>
      </c>
      <c r="B65" s="36" t="s">
        <v>169</v>
      </c>
      <c r="C65" s="37" t="s">
        <v>110</v>
      </c>
      <c r="D65" s="38" t="s">
        <v>170</v>
      </c>
      <c r="E65" s="39" t="s">
        <v>171</v>
      </c>
      <c r="F65" s="40"/>
    </row>
    <row r="66" spans="1:6" ht="38.25" x14ac:dyDescent="0.2">
      <c r="A66" s="35">
        <v>50</v>
      </c>
      <c r="B66" s="36" t="s">
        <v>172</v>
      </c>
      <c r="C66" s="37" t="s">
        <v>110</v>
      </c>
      <c r="D66" s="41">
        <f>36.6</f>
        <v>36.6</v>
      </c>
      <c r="E66" s="39" t="s">
        <v>173</v>
      </c>
      <c r="F66" s="40"/>
    </row>
    <row r="67" spans="1:6" ht="38.25" x14ac:dyDescent="0.2">
      <c r="A67" s="35">
        <v>51</v>
      </c>
      <c r="B67" s="36" t="s">
        <v>174</v>
      </c>
      <c r="C67" s="37" t="s">
        <v>175</v>
      </c>
      <c r="D67" s="38" t="s">
        <v>176</v>
      </c>
      <c r="E67" s="39" t="s">
        <v>177</v>
      </c>
      <c r="F67" s="40"/>
    </row>
    <row r="68" spans="1:6" ht="25.5" x14ac:dyDescent="0.2">
      <c r="A68" s="35">
        <v>52</v>
      </c>
      <c r="B68" s="36" t="s">
        <v>178</v>
      </c>
      <c r="C68" s="37" t="s">
        <v>128</v>
      </c>
      <c r="D68" s="38" t="s">
        <v>179</v>
      </c>
      <c r="E68" s="39" t="s">
        <v>180</v>
      </c>
      <c r="F68" s="40"/>
    </row>
    <row r="69" spans="1:6" ht="38.25" x14ac:dyDescent="0.2">
      <c r="A69" s="35">
        <v>53</v>
      </c>
      <c r="B69" s="36" t="s">
        <v>181</v>
      </c>
      <c r="C69" s="37" t="s">
        <v>182</v>
      </c>
      <c r="D69" s="38" t="s">
        <v>183</v>
      </c>
      <c r="E69" s="39" t="s">
        <v>184</v>
      </c>
      <c r="F69" s="40"/>
    </row>
    <row r="70" spans="1:6" ht="25.5" x14ac:dyDescent="0.2">
      <c r="A70" s="35">
        <v>54</v>
      </c>
      <c r="B70" s="36" t="s">
        <v>185</v>
      </c>
      <c r="C70" s="37" t="s">
        <v>186</v>
      </c>
      <c r="D70" s="38" t="s">
        <v>187</v>
      </c>
      <c r="E70" s="39" t="s">
        <v>188</v>
      </c>
      <c r="F70" s="40"/>
    </row>
    <row r="71" spans="1:6" ht="38.25" x14ac:dyDescent="0.2">
      <c r="A71" s="35">
        <v>55</v>
      </c>
      <c r="B71" s="36" t="s">
        <v>189</v>
      </c>
      <c r="C71" s="37" t="s">
        <v>190</v>
      </c>
      <c r="D71" s="38" t="s">
        <v>191</v>
      </c>
      <c r="E71" s="39" t="s">
        <v>192</v>
      </c>
      <c r="F71" s="40"/>
    </row>
    <row r="72" spans="1:6" ht="63.75" x14ac:dyDescent="0.2">
      <c r="A72" s="35">
        <v>56</v>
      </c>
      <c r="B72" s="36" t="s">
        <v>99</v>
      </c>
      <c r="C72" s="37" t="s">
        <v>100</v>
      </c>
      <c r="D72" s="38" t="s">
        <v>193</v>
      </c>
      <c r="E72" s="39" t="s">
        <v>102</v>
      </c>
      <c r="F72" s="40"/>
    </row>
    <row r="73" spans="1:6" ht="51" x14ac:dyDescent="0.2">
      <c r="A73" s="35">
        <v>57</v>
      </c>
      <c r="B73" s="36" t="s">
        <v>119</v>
      </c>
      <c r="C73" s="37" t="s">
        <v>120</v>
      </c>
      <c r="D73" s="38" t="s">
        <v>194</v>
      </c>
      <c r="E73" s="39" t="s">
        <v>122</v>
      </c>
      <c r="F73" s="40"/>
    </row>
    <row r="74" spans="1:6" ht="25.5" x14ac:dyDescent="0.2">
      <c r="A74" s="35">
        <v>58</v>
      </c>
      <c r="B74" s="36" t="s">
        <v>123</v>
      </c>
      <c r="C74" s="37" t="s">
        <v>124</v>
      </c>
      <c r="D74" s="38" t="s">
        <v>195</v>
      </c>
      <c r="E74" s="39" t="s">
        <v>126</v>
      </c>
      <c r="F74" s="40"/>
    </row>
    <row r="75" spans="1:6" x14ac:dyDescent="0.2">
      <c r="A75" s="35">
        <v>59</v>
      </c>
      <c r="B75" s="36" t="s">
        <v>127</v>
      </c>
      <c r="C75" s="37" t="s">
        <v>128</v>
      </c>
      <c r="D75" s="41">
        <f>148.5</f>
        <v>148.5</v>
      </c>
      <c r="E75" s="39" t="s">
        <v>129</v>
      </c>
      <c r="F75" s="40"/>
    </row>
    <row r="76" spans="1:6" ht="19.149999999999999" customHeight="1" x14ac:dyDescent="0.2">
      <c r="A76" s="46" t="s">
        <v>196</v>
      </c>
      <c r="B76" s="47"/>
      <c r="C76" s="47"/>
      <c r="D76" s="47"/>
      <c r="E76" s="47"/>
      <c r="F76" s="47"/>
    </row>
    <row r="77" spans="1:6" ht="51" x14ac:dyDescent="0.2">
      <c r="A77" s="35">
        <v>60</v>
      </c>
      <c r="B77" s="36" t="s">
        <v>197</v>
      </c>
      <c r="C77" s="37" t="s">
        <v>148</v>
      </c>
      <c r="D77" s="38" t="s">
        <v>198</v>
      </c>
      <c r="E77" s="39" t="s">
        <v>199</v>
      </c>
      <c r="F77" s="40"/>
    </row>
    <row r="78" spans="1:6" ht="25.5" x14ac:dyDescent="0.2">
      <c r="A78" s="35">
        <v>61</v>
      </c>
      <c r="B78" s="36" t="s">
        <v>200</v>
      </c>
      <c r="C78" s="37" t="s">
        <v>110</v>
      </c>
      <c r="D78" s="38" t="s">
        <v>201</v>
      </c>
      <c r="E78" s="39" t="s">
        <v>202</v>
      </c>
      <c r="F78" s="40"/>
    </row>
    <row r="79" spans="1:6" ht="51" x14ac:dyDescent="0.2">
      <c r="A79" s="35">
        <v>62</v>
      </c>
      <c r="B79" s="36" t="s">
        <v>203</v>
      </c>
      <c r="C79" s="37" t="s">
        <v>110</v>
      </c>
      <c r="D79" s="38" t="s">
        <v>204</v>
      </c>
      <c r="E79" s="39" t="s">
        <v>205</v>
      </c>
      <c r="F79" s="40"/>
    </row>
    <row r="80" spans="1:6" ht="51" x14ac:dyDescent="0.2">
      <c r="A80" s="35">
        <v>63</v>
      </c>
      <c r="B80" s="36" t="s">
        <v>206</v>
      </c>
      <c r="C80" s="37" t="s">
        <v>148</v>
      </c>
      <c r="D80" s="38" t="s">
        <v>207</v>
      </c>
      <c r="E80" s="39" t="s">
        <v>208</v>
      </c>
      <c r="F80" s="40"/>
    </row>
    <row r="81" spans="1:6" ht="25.5" x14ac:dyDescent="0.2">
      <c r="A81" s="35">
        <v>64</v>
      </c>
      <c r="B81" s="36" t="s">
        <v>209</v>
      </c>
      <c r="C81" s="37" t="s">
        <v>110</v>
      </c>
      <c r="D81" s="38" t="s">
        <v>210</v>
      </c>
      <c r="E81" s="39" t="s">
        <v>211</v>
      </c>
      <c r="F81" s="40"/>
    </row>
    <row r="82" spans="1:6" ht="25.5" x14ac:dyDescent="0.2">
      <c r="A82" s="35">
        <v>65</v>
      </c>
      <c r="B82" s="36" t="s">
        <v>209</v>
      </c>
      <c r="C82" s="37" t="s">
        <v>110</v>
      </c>
      <c r="D82" s="41">
        <f>27.92</f>
        <v>27.92</v>
      </c>
      <c r="E82" s="39" t="s">
        <v>211</v>
      </c>
      <c r="F82" s="40"/>
    </row>
    <row r="83" spans="1:6" ht="25.5" x14ac:dyDescent="0.2">
      <c r="A83" s="35">
        <v>66</v>
      </c>
      <c r="B83" s="36" t="s">
        <v>212</v>
      </c>
      <c r="C83" s="37" t="s">
        <v>213</v>
      </c>
      <c r="D83" s="41">
        <f>3.49</f>
        <v>3.49</v>
      </c>
      <c r="E83" s="39" t="s">
        <v>214</v>
      </c>
      <c r="F83" s="40"/>
    </row>
    <row r="84" spans="1:6" ht="38.25" x14ac:dyDescent="0.2">
      <c r="A84" s="35">
        <v>67</v>
      </c>
      <c r="B84" s="36" t="s">
        <v>215</v>
      </c>
      <c r="C84" s="37" t="s">
        <v>216</v>
      </c>
      <c r="D84" s="41">
        <v>2</v>
      </c>
      <c r="E84" s="39" t="s">
        <v>217</v>
      </c>
      <c r="F84" s="40"/>
    </row>
    <row r="85" spans="1:6" ht="25.5" x14ac:dyDescent="0.2">
      <c r="A85" s="35">
        <v>68</v>
      </c>
      <c r="B85" s="36" t="s">
        <v>218</v>
      </c>
      <c r="C85" s="37" t="s">
        <v>219</v>
      </c>
      <c r="D85" s="38" t="s">
        <v>220</v>
      </c>
      <c r="E85" s="39" t="s">
        <v>221</v>
      </c>
      <c r="F85" s="40"/>
    </row>
    <row r="86" spans="1:6" ht="38.25" x14ac:dyDescent="0.2">
      <c r="A86" s="35">
        <v>69</v>
      </c>
      <c r="B86" s="36" t="s">
        <v>222</v>
      </c>
      <c r="C86" s="37" t="s">
        <v>219</v>
      </c>
      <c r="D86" s="38" t="s">
        <v>220</v>
      </c>
      <c r="E86" s="39" t="s">
        <v>223</v>
      </c>
      <c r="F86" s="40"/>
    </row>
    <row r="87" spans="1:6" ht="38.25" x14ac:dyDescent="0.2">
      <c r="A87" s="35">
        <v>70</v>
      </c>
      <c r="B87" s="36" t="s">
        <v>224</v>
      </c>
      <c r="C87" s="37" t="s">
        <v>225</v>
      </c>
      <c r="D87" s="38" t="s">
        <v>226</v>
      </c>
      <c r="E87" s="39" t="s">
        <v>227</v>
      </c>
      <c r="F87" s="40"/>
    </row>
    <row r="88" spans="1:6" ht="38.25" x14ac:dyDescent="0.2">
      <c r="A88" s="35">
        <v>71</v>
      </c>
      <c r="B88" s="36" t="s">
        <v>228</v>
      </c>
      <c r="C88" s="37" t="s">
        <v>128</v>
      </c>
      <c r="D88" s="38" t="s">
        <v>229</v>
      </c>
      <c r="E88" s="39" t="s">
        <v>230</v>
      </c>
      <c r="F88" s="40"/>
    </row>
    <row r="89" spans="1:6" ht="38.25" x14ac:dyDescent="0.2">
      <c r="A89" s="35">
        <v>72</v>
      </c>
      <c r="B89" s="36" t="s">
        <v>231</v>
      </c>
      <c r="C89" s="37" t="s">
        <v>148</v>
      </c>
      <c r="D89" s="38" t="s">
        <v>232</v>
      </c>
      <c r="E89" s="39" t="s">
        <v>233</v>
      </c>
      <c r="F89" s="40"/>
    </row>
    <row r="90" spans="1:6" ht="38.25" x14ac:dyDescent="0.2">
      <c r="A90" s="35">
        <v>73</v>
      </c>
      <c r="B90" s="36" t="s">
        <v>234</v>
      </c>
      <c r="C90" s="37" t="s">
        <v>110</v>
      </c>
      <c r="D90" s="38" t="s">
        <v>235</v>
      </c>
      <c r="E90" s="39" t="s">
        <v>236</v>
      </c>
      <c r="F90" s="40"/>
    </row>
    <row r="91" spans="1:6" ht="51" x14ac:dyDescent="0.2">
      <c r="A91" s="35">
        <v>74</v>
      </c>
      <c r="B91" s="36" t="s">
        <v>237</v>
      </c>
      <c r="C91" s="37" t="s">
        <v>110</v>
      </c>
      <c r="D91" s="41">
        <f>3.36</f>
        <v>3.36</v>
      </c>
      <c r="E91" s="39" t="s">
        <v>238</v>
      </c>
      <c r="F91" s="40"/>
    </row>
    <row r="92" spans="1:6" ht="25.5" x14ac:dyDescent="0.2">
      <c r="A92" s="35">
        <v>75</v>
      </c>
      <c r="B92" s="36" t="s">
        <v>239</v>
      </c>
      <c r="C92" s="37" t="s">
        <v>240</v>
      </c>
      <c r="D92" s="41">
        <v>1</v>
      </c>
      <c r="E92" s="39" t="s">
        <v>241</v>
      </c>
      <c r="F92" s="40"/>
    </row>
    <row r="93" spans="1:6" ht="25.5" x14ac:dyDescent="0.2">
      <c r="A93" s="35">
        <v>76</v>
      </c>
      <c r="B93" s="36" t="s">
        <v>242</v>
      </c>
      <c r="C93" s="37" t="s">
        <v>216</v>
      </c>
      <c r="D93" s="41">
        <v>1</v>
      </c>
      <c r="E93" s="39" t="s">
        <v>243</v>
      </c>
      <c r="F93" s="40"/>
    </row>
    <row r="94" spans="1:6" ht="25.5" x14ac:dyDescent="0.2">
      <c r="A94" s="35">
        <v>77</v>
      </c>
      <c r="B94" s="36" t="s">
        <v>244</v>
      </c>
      <c r="C94" s="37" t="s">
        <v>245</v>
      </c>
      <c r="D94" s="38" t="s">
        <v>246</v>
      </c>
      <c r="E94" s="39" t="s">
        <v>247</v>
      </c>
      <c r="F94" s="40"/>
    </row>
    <row r="95" spans="1:6" ht="25.5" x14ac:dyDescent="0.2">
      <c r="A95" s="35">
        <v>78</v>
      </c>
      <c r="B95" s="36" t="s">
        <v>248</v>
      </c>
      <c r="C95" s="37" t="s">
        <v>219</v>
      </c>
      <c r="D95" s="38" t="s">
        <v>249</v>
      </c>
      <c r="E95" s="39" t="s">
        <v>250</v>
      </c>
      <c r="F95" s="40"/>
    </row>
    <row r="96" spans="1:6" ht="25.5" x14ac:dyDescent="0.2">
      <c r="A96" s="35">
        <v>79</v>
      </c>
      <c r="B96" s="36" t="s">
        <v>251</v>
      </c>
      <c r="C96" s="37" t="s">
        <v>219</v>
      </c>
      <c r="D96" s="41">
        <f>1</f>
        <v>1</v>
      </c>
      <c r="E96" s="39" t="s">
        <v>252</v>
      </c>
      <c r="F96" s="40"/>
    </row>
    <row r="97" spans="1:8" ht="63.75" x14ac:dyDescent="0.2">
      <c r="A97" s="35">
        <v>80</v>
      </c>
      <c r="B97" s="36" t="s">
        <v>253</v>
      </c>
      <c r="C97" s="37" t="s">
        <v>240</v>
      </c>
      <c r="D97" s="41">
        <v>1</v>
      </c>
      <c r="E97" s="39" t="s">
        <v>254</v>
      </c>
      <c r="F97" s="40"/>
    </row>
    <row r="98" spans="1:8" ht="25.5" x14ac:dyDescent="0.2">
      <c r="A98" s="35">
        <v>81</v>
      </c>
      <c r="B98" s="36" t="s">
        <v>255</v>
      </c>
      <c r="C98" s="37" t="s">
        <v>216</v>
      </c>
      <c r="D98" s="41">
        <f>1</f>
        <v>1</v>
      </c>
      <c r="E98" s="39" t="s">
        <v>256</v>
      </c>
      <c r="F98" s="40"/>
    </row>
    <row r="99" spans="1:8" ht="63.75" x14ac:dyDescent="0.2">
      <c r="A99" s="35">
        <v>82</v>
      </c>
      <c r="B99" s="36" t="s">
        <v>99</v>
      </c>
      <c r="C99" s="37" t="s">
        <v>100</v>
      </c>
      <c r="D99" s="38" t="s">
        <v>257</v>
      </c>
      <c r="E99" s="39" t="s">
        <v>102</v>
      </c>
      <c r="F99" s="40"/>
    </row>
    <row r="100" spans="1:8" ht="63.75" x14ac:dyDescent="0.2">
      <c r="A100" s="35">
        <v>83</v>
      </c>
      <c r="B100" s="36" t="s">
        <v>119</v>
      </c>
      <c r="C100" s="37" t="s">
        <v>120</v>
      </c>
      <c r="D100" s="38" t="s">
        <v>258</v>
      </c>
      <c r="E100" s="39" t="s">
        <v>122</v>
      </c>
      <c r="F100" s="40"/>
    </row>
    <row r="101" spans="1:8" ht="25.5" x14ac:dyDescent="0.2">
      <c r="A101" s="35">
        <v>84</v>
      </c>
      <c r="B101" s="36" t="s">
        <v>123</v>
      </c>
      <c r="C101" s="37" t="s">
        <v>124</v>
      </c>
      <c r="D101" s="38" t="s">
        <v>259</v>
      </c>
      <c r="E101" s="39" t="s">
        <v>126</v>
      </c>
      <c r="F101" s="40"/>
    </row>
    <row r="102" spans="1:8" x14ac:dyDescent="0.2">
      <c r="A102" s="35">
        <v>85</v>
      </c>
      <c r="B102" s="36" t="s">
        <v>127</v>
      </c>
      <c r="C102" s="37" t="s">
        <v>128</v>
      </c>
      <c r="D102" s="41">
        <f>124.3</f>
        <v>124.3</v>
      </c>
      <c r="E102" s="39" t="s">
        <v>129</v>
      </c>
      <c r="F102" s="40"/>
    </row>
    <row r="104" spans="1:8" x14ac:dyDescent="0.2">
      <c r="A104" s="48" t="s">
        <v>264</v>
      </c>
      <c r="B104" s="49"/>
      <c r="C104" s="49"/>
      <c r="D104" s="49"/>
      <c r="E104" s="49"/>
      <c r="F104" s="49"/>
      <c r="G104" s="49"/>
      <c r="H104" s="49"/>
    </row>
    <row r="105" spans="1:8" ht="12.75" customHeight="1" x14ac:dyDescent="0.2">
      <c r="A105" s="43" t="s">
        <v>262</v>
      </c>
      <c r="B105" s="43"/>
      <c r="C105" s="43"/>
      <c r="D105" s="43"/>
      <c r="E105" s="42"/>
      <c r="F105" s="42"/>
      <c r="G105" s="42"/>
      <c r="H105" s="42"/>
    </row>
  </sheetData>
  <mergeCells count="10">
    <mergeCell ref="A10:F10"/>
    <mergeCell ref="A25:F25"/>
    <mergeCell ref="A29:F29"/>
    <mergeCell ref="A30:F30"/>
    <mergeCell ref="A41:F41"/>
    <mergeCell ref="A54:F54"/>
    <mergeCell ref="A57:F57"/>
    <mergeCell ref="A76:F76"/>
    <mergeCell ref="A104:H104"/>
    <mergeCell ref="A105:D105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объемов работ 6 граф</vt:lpstr>
      <vt:lpstr>'Ведомость объемов работ 6 граф'!Заголовки_для_печати</vt:lpstr>
      <vt:lpstr>'Ведомость объемов работ 6 граф'!Область_печати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ГЕФЕСТ6</dc:creator>
  <cp:lastModifiedBy>ГЕФЕСТ6</cp:lastModifiedBy>
  <cp:lastPrinted>2016-12-12T08:54:35Z</cp:lastPrinted>
  <dcterms:created xsi:type="dcterms:W3CDTF">2002-02-11T05:58:42Z</dcterms:created>
  <dcterms:modified xsi:type="dcterms:W3CDTF">2016-12-12T08:54:41Z</dcterms:modified>
</cp:coreProperties>
</file>